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40" yWindow="370" windowWidth="18250" windowHeight="7020"/>
  </bookViews>
  <sheets>
    <sheet name="phu luc kèm qđ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6" i="1"/>
  <c r="K6"/>
  <c r="C9"/>
  <c r="C11"/>
  <c r="C12"/>
  <c r="C13"/>
  <c r="C14"/>
  <c r="C15"/>
  <c r="C16"/>
  <c r="C17"/>
  <c r="C18"/>
  <c r="C20"/>
  <c r="C21"/>
  <c r="C23"/>
  <c r="C25"/>
  <c r="C7"/>
  <c r="H8"/>
  <c r="H9"/>
  <c r="H10"/>
  <c r="H11"/>
  <c r="H12"/>
  <c r="H13"/>
  <c r="H14"/>
  <c r="H15"/>
  <c r="H16"/>
  <c r="H17"/>
  <c r="H18"/>
  <c r="H19"/>
  <c r="H20"/>
  <c r="H24"/>
  <c r="H26"/>
  <c r="H27"/>
  <c r="H28"/>
  <c r="I6"/>
  <c r="J6"/>
  <c r="G6"/>
  <c r="E28"/>
  <c r="E10"/>
  <c r="D6"/>
  <c r="H6" l="1"/>
  <c r="E6"/>
  <c r="F28" l="1"/>
  <c r="C28" s="1"/>
  <c r="F27"/>
  <c r="C27" s="1"/>
  <c r="F26"/>
  <c r="C26" s="1"/>
  <c r="F24"/>
  <c r="C24" s="1"/>
  <c r="F22"/>
  <c r="C22" s="1"/>
  <c r="F19"/>
  <c r="C19" s="1"/>
  <c r="F10" l="1"/>
  <c r="C10" s="1"/>
  <c r="F8"/>
  <c r="C8" s="1"/>
  <c r="F6" l="1"/>
</calcChain>
</file>

<file path=xl/sharedStrings.xml><?xml version="1.0" encoding="utf-8"?>
<sst xmlns="http://schemas.openxmlformats.org/spreadsheetml/2006/main" count="39" uniqueCount="38">
  <si>
    <t>TT</t>
  </si>
  <si>
    <t>Đơn vị</t>
  </si>
  <si>
    <t>Tổng</t>
  </si>
  <si>
    <t>Thạch Kênh</t>
  </si>
  <si>
    <t>Thạch Liên</t>
  </si>
  <si>
    <t>Việt Tiến</t>
  </si>
  <si>
    <t>Thạch Long</t>
  </si>
  <si>
    <t>Thị trấn T.Hà</t>
  </si>
  <si>
    <t>Thạch Ngọc</t>
  </si>
  <si>
    <t>Ngọc Sơn</t>
  </si>
  <si>
    <t>Lưu Vĩnh Sơn</t>
  </si>
  <si>
    <t>Thạch Đài</t>
  </si>
  <si>
    <t>Thạch Xuân</t>
  </si>
  <si>
    <t>Tân Lâm Hương</t>
  </si>
  <si>
    <t>Nam Điền</t>
  </si>
  <si>
    <t>Tượng Sơn</t>
  </si>
  <si>
    <t xml:space="preserve">Thạch Văn </t>
  </si>
  <si>
    <t>Thạch Trị</t>
  </si>
  <si>
    <t>Thạch Lạc</t>
  </si>
  <si>
    <t>Thạch Khê</t>
  </si>
  <si>
    <t>Đỉnh Bàn</t>
  </si>
  <si>
    <t>Thạch Hải</t>
  </si>
  <si>
    <t>Thạch Sơn</t>
  </si>
  <si>
    <t>Thạch Hội</t>
  </si>
  <si>
    <t>Thạch Thắng</t>
  </si>
  <si>
    <t>Cải bẹ mào gà</t>
  </si>
  <si>
    <t>Cải củ số 13</t>
  </si>
  <si>
    <t>Đậu cô ve tứ quý số 1</t>
  </si>
  <si>
    <t>Giống HN68</t>
  </si>
  <si>
    <t>Cải ngọt 
Việt Nam</t>
  </si>
  <si>
    <t>Tổng lượng giống Ngô</t>
  </si>
  <si>
    <t>Giống 
NK4300</t>
  </si>
  <si>
    <t>Trong đó</t>
  </si>
  <si>
    <t>Giống 
khoai lang
(kg)</t>
  </si>
  <si>
    <t>Giống rau các loại (kg)</t>
  </si>
  <si>
    <t xml:space="preserve">Tổng lượng giống </t>
  </si>
  <si>
    <t>Giống Ngô (kg)</t>
  </si>
  <si>
    <r>
      <t xml:space="preserve">Phụ lục: PHÂN BỔ GIỐNG RAU, NGÔ, KHOAI LANG  SẢN XUẤT VỤ ĐÔNG NĂM 2020
</t>
    </r>
    <r>
      <rPr>
        <b/>
        <i/>
        <sz val="12"/>
        <rFont val="Times New Roman"/>
        <family val="1"/>
      </rPr>
      <t>(Kèm theo Quyết định số: 584 /QĐ-UBND, ngày 21 tháng 01 năm 2021   )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</si>
</sst>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9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2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vertical="center"/>
    </xf>
    <xf numFmtId="164" fontId="5" fillId="2" borderId="0" xfId="1" applyNumberFormat="1" applyFont="1" applyFill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19" workbookViewId="0">
      <selection activeCell="L5" sqref="L5"/>
    </sheetView>
  </sheetViews>
  <sheetFormatPr defaultRowHeight="15.5"/>
  <cols>
    <col min="1" max="1" width="3.9140625" style="15" customWidth="1"/>
    <col min="2" max="2" width="18.08203125" style="7" customWidth="1"/>
    <col min="3" max="10" width="11.6640625" style="7" customWidth="1"/>
    <col min="11" max="11" width="11.6640625" style="13" customWidth="1"/>
    <col min="12" max="16384" width="8.6640625" style="7"/>
  </cols>
  <sheetData>
    <row r="1" spans="1:11" ht="32.5" customHeight="1">
      <c r="A1" s="22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6"/>
      <c r="B2" s="6"/>
    </row>
    <row r="3" spans="1:11" ht="20.5" customHeight="1">
      <c r="A3" s="19" t="s">
        <v>0</v>
      </c>
      <c r="B3" s="19" t="s">
        <v>1</v>
      </c>
      <c r="C3" s="27" t="s">
        <v>34</v>
      </c>
      <c r="D3" s="28"/>
      <c r="E3" s="28"/>
      <c r="F3" s="28"/>
      <c r="G3" s="29"/>
      <c r="H3" s="34" t="s">
        <v>36</v>
      </c>
      <c r="I3" s="35"/>
      <c r="J3" s="36"/>
      <c r="K3" s="24" t="s">
        <v>33</v>
      </c>
    </row>
    <row r="4" spans="1:11" ht="15.5" customHeight="1">
      <c r="A4" s="20"/>
      <c r="B4" s="20"/>
      <c r="C4" s="21" t="s">
        <v>35</v>
      </c>
      <c r="D4" s="30" t="s">
        <v>32</v>
      </c>
      <c r="E4" s="31"/>
      <c r="F4" s="31"/>
      <c r="G4" s="32"/>
      <c r="H4" s="33" t="s">
        <v>30</v>
      </c>
      <c r="I4" s="37" t="s">
        <v>32</v>
      </c>
      <c r="J4" s="37"/>
      <c r="K4" s="25"/>
    </row>
    <row r="5" spans="1:11" ht="33" customHeight="1">
      <c r="A5" s="20"/>
      <c r="B5" s="20"/>
      <c r="C5" s="21"/>
      <c r="D5" s="16" t="s">
        <v>29</v>
      </c>
      <c r="E5" s="4" t="s">
        <v>25</v>
      </c>
      <c r="F5" s="10" t="s">
        <v>26</v>
      </c>
      <c r="G5" s="4" t="s">
        <v>27</v>
      </c>
      <c r="H5" s="33"/>
      <c r="I5" s="11" t="s">
        <v>28</v>
      </c>
      <c r="J5" s="14" t="s">
        <v>31</v>
      </c>
      <c r="K5" s="26"/>
    </row>
    <row r="6" spans="1:11" ht="20.5" customHeight="1">
      <c r="A6" s="17" t="s">
        <v>2</v>
      </c>
      <c r="B6" s="18"/>
      <c r="C6" s="1">
        <f t="shared" ref="C6:K6" si="0">SUM(C7:C28)</f>
        <v>4380</v>
      </c>
      <c r="D6" s="1">
        <f t="shared" si="0"/>
        <v>960</v>
      </c>
      <c r="E6" s="5">
        <f t="shared" si="0"/>
        <v>220</v>
      </c>
      <c r="F6" s="1">
        <f t="shared" si="0"/>
        <v>1200</v>
      </c>
      <c r="G6" s="1">
        <f t="shared" si="0"/>
        <v>2000</v>
      </c>
      <c r="H6" s="1">
        <f t="shared" si="0"/>
        <v>2150</v>
      </c>
      <c r="I6" s="1">
        <f t="shared" si="0"/>
        <v>1400</v>
      </c>
      <c r="J6" s="1">
        <f t="shared" si="0"/>
        <v>750</v>
      </c>
      <c r="K6" s="1">
        <f t="shared" si="0"/>
        <v>36000</v>
      </c>
    </row>
    <row r="7" spans="1:11" ht="19" customHeight="1">
      <c r="A7" s="2">
        <v>1</v>
      </c>
      <c r="B7" s="3" t="s">
        <v>3</v>
      </c>
      <c r="C7" s="8">
        <f>D7+E7+F7+G7</f>
        <v>170</v>
      </c>
      <c r="D7" s="9">
        <v>30</v>
      </c>
      <c r="E7" s="9"/>
      <c r="F7" s="9">
        <v>40</v>
      </c>
      <c r="G7" s="9">
        <v>100</v>
      </c>
      <c r="H7" s="9"/>
      <c r="I7" s="9"/>
      <c r="J7" s="3"/>
      <c r="K7" s="12"/>
    </row>
    <row r="8" spans="1:11" ht="19" customHeight="1">
      <c r="A8" s="2">
        <v>2</v>
      </c>
      <c r="B8" s="3" t="s">
        <v>4</v>
      </c>
      <c r="C8" s="8">
        <f t="shared" ref="C8:C28" si="1">D8+E8+F8+G8</f>
        <v>274</v>
      </c>
      <c r="D8" s="9">
        <v>42</v>
      </c>
      <c r="E8" s="9"/>
      <c r="F8" s="9">
        <f>(12*6)-40</f>
        <v>32</v>
      </c>
      <c r="G8" s="9">
        <v>200</v>
      </c>
      <c r="H8" s="8">
        <f t="shared" ref="H8:H28" si="2">I8+J8</f>
        <v>60</v>
      </c>
      <c r="I8" s="9">
        <v>60</v>
      </c>
      <c r="J8" s="3"/>
      <c r="K8" s="12"/>
    </row>
    <row r="9" spans="1:11" ht="19" customHeight="1">
      <c r="A9" s="2">
        <v>3</v>
      </c>
      <c r="B9" s="3" t="s">
        <v>5</v>
      </c>
      <c r="C9" s="8">
        <f t="shared" si="1"/>
        <v>358</v>
      </c>
      <c r="D9" s="9">
        <v>72</v>
      </c>
      <c r="E9" s="9">
        <v>30</v>
      </c>
      <c r="F9" s="9">
        <v>106</v>
      </c>
      <c r="G9" s="9">
        <v>150</v>
      </c>
      <c r="H9" s="8">
        <f t="shared" si="2"/>
        <v>100</v>
      </c>
      <c r="I9" s="9">
        <v>100</v>
      </c>
      <c r="J9" s="3"/>
      <c r="K9" s="12"/>
    </row>
    <row r="10" spans="1:11" ht="19" customHeight="1">
      <c r="A10" s="2">
        <v>4</v>
      </c>
      <c r="B10" s="3" t="s">
        <v>6</v>
      </c>
      <c r="C10" s="8">
        <f t="shared" si="1"/>
        <v>88</v>
      </c>
      <c r="D10" s="9">
        <v>18</v>
      </c>
      <c r="E10" s="9">
        <f>24-20-4</f>
        <v>0</v>
      </c>
      <c r="F10" s="9">
        <f>30-10</f>
        <v>20</v>
      </c>
      <c r="G10" s="9">
        <v>50</v>
      </c>
      <c r="H10" s="8">
        <f t="shared" si="2"/>
        <v>100</v>
      </c>
      <c r="I10" s="9">
        <v>100</v>
      </c>
      <c r="J10" s="3"/>
      <c r="K10" s="12">
        <v>6000</v>
      </c>
    </row>
    <row r="11" spans="1:11" ht="19" customHeight="1">
      <c r="A11" s="2">
        <v>5</v>
      </c>
      <c r="B11" s="3" t="s">
        <v>7</v>
      </c>
      <c r="C11" s="8">
        <f t="shared" si="1"/>
        <v>368</v>
      </c>
      <c r="D11" s="9">
        <v>72</v>
      </c>
      <c r="E11" s="9">
        <v>30</v>
      </c>
      <c r="F11" s="9">
        <v>116</v>
      </c>
      <c r="G11" s="9">
        <v>150</v>
      </c>
      <c r="H11" s="8">
        <f t="shared" si="2"/>
        <v>100</v>
      </c>
      <c r="I11" s="9">
        <v>100</v>
      </c>
      <c r="J11" s="3"/>
      <c r="K11" s="12"/>
    </row>
    <row r="12" spans="1:11" ht="19" customHeight="1">
      <c r="A12" s="2">
        <v>6</v>
      </c>
      <c r="B12" s="3" t="s">
        <v>8</v>
      </c>
      <c r="C12" s="8">
        <f t="shared" si="1"/>
        <v>112</v>
      </c>
      <c r="D12" s="9">
        <v>30</v>
      </c>
      <c r="E12" s="9">
        <v>6</v>
      </c>
      <c r="F12" s="9">
        <v>26</v>
      </c>
      <c r="G12" s="9">
        <v>50</v>
      </c>
      <c r="H12" s="8">
        <f t="shared" si="2"/>
        <v>140</v>
      </c>
      <c r="I12" s="9">
        <v>40</v>
      </c>
      <c r="J12" s="3">
        <v>100</v>
      </c>
      <c r="K12" s="12"/>
    </row>
    <row r="13" spans="1:11" ht="19" customHeight="1">
      <c r="A13" s="2">
        <v>7</v>
      </c>
      <c r="B13" s="3" t="s">
        <v>9</v>
      </c>
      <c r="C13" s="8">
        <f t="shared" si="1"/>
        <v>174</v>
      </c>
      <c r="D13" s="9">
        <v>30</v>
      </c>
      <c r="E13" s="9">
        <v>6</v>
      </c>
      <c r="F13" s="9">
        <v>38</v>
      </c>
      <c r="G13" s="9">
        <v>100</v>
      </c>
      <c r="H13" s="8">
        <f t="shared" si="2"/>
        <v>100</v>
      </c>
      <c r="I13" s="9">
        <v>100</v>
      </c>
      <c r="J13" s="3"/>
      <c r="K13" s="12"/>
    </row>
    <row r="14" spans="1:11" ht="19" customHeight="1">
      <c r="A14" s="2">
        <v>8</v>
      </c>
      <c r="B14" s="3" t="s">
        <v>10</v>
      </c>
      <c r="C14" s="8">
        <f t="shared" si="1"/>
        <v>349</v>
      </c>
      <c r="D14" s="9">
        <v>90</v>
      </c>
      <c r="E14" s="9">
        <v>42</v>
      </c>
      <c r="F14" s="9">
        <v>117</v>
      </c>
      <c r="G14" s="9">
        <v>100</v>
      </c>
      <c r="H14" s="8">
        <f t="shared" si="2"/>
        <v>100</v>
      </c>
      <c r="I14" s="9">
        <v>100</v>
      </c>
      <c r="J14" s="3"/>
      <c r="K14" s="12"/>
    </row>
    <row r="15" spans="1:11" ht="19" customHeight="1">
      <c r="A15" s="2">
        <v>9</v>
      </c>
      <c r="B15" s="3" t="s">
        <v>11</v>
      </c>
      <c r="C15" s="8">
        <f t="shared" si="1"/>
        <v>149</v>
      </c>
      <c r="D15" s="9">
        <v>30</v>
      </c>
      <c r="E15" s="9">
        <v>6</v>
      </c>
      <c r="F15" s="9">
        <v>13</v>
      </c>
      <c r="G15" s="9">
        <v>100</v>
      </c>
      <c r="H15" s="8">
        <f t="shared" si="2"/>
        <v>135</v>
      </c>
      <c r="I15" s="9">
        <v>60</v>
      </c>
      <c r="J15" s="3">
        <v>75</v>
      </c>
      <c r="K15" s="12"/>
    </row>
    <row r="16" spans="1:11" ht="19" customHeight="1">
      <c r="A16" s="2">
        <v>10</v>
      </c>
      <c r="B16" s="3" t="s">
        <v>12</v>
      </c>
      <c r="C16" s="8">
        <f t="shared" si="1"/>
        <v>149</v>
      </c>
      <c r="D16" s="9">
        <v>30</v>
      </c>
      <c r="E16" s="9">
        <v>6</v>
      </c>
      <c r="F16" s="9">
        <v>13</v>
      </c>
      <c r="G16" s="9">
        <v>100</v>
      </c>
      <c r="H16" s="8">
        <f t="shared" si="2"/>
        <v>175</v>
      </c>
      <c r="I16" s="9">
        <v>100</v>
      </c>
      <c r="J16" s="3">
        <v>75</v>
      </c>
      <c r="K16" s="12"/>
    </row>
    <row r="17" spans="1:11" ht="19" customHeight="1">
      <c r="A17" s="2">
        <v>11</v>
      </c>
      <c r="B17" s="3" t="s">
        <v>13</v>
      </c>
      <c r="C17" s="8">
        <f t="shared" si="1"/>
        <v>248</v>
      </c>
      <c r="D17" s="9">
        <v>90</v>
      </c>
      <c r="E17" s="9">
        <v>6</v>
      </c>
      <c r="F17" s="9">
        <v>102</v>
      </c>
      <c r="G17" s="9">
        <v>50</v>
      </c>
      <c r="H17" s="8">
        <f t="shared" si="2"/>
        <v>225</v>
      </c>
      <c r="I17" s="9">
        <v>100</v>
      </c>
      <c r="J17" s="3">
        <v>125</v>
      </c>
      <c r="K17" s="12">
        <v>3600</v>
      </c>
    </row>
    <row r="18" spans="1:11" ht="19" customHeight="1">
      <c r="A18" s="2">
        <v>12</v>
      </c>
      <c r="B18" s="3" t="s">
        <v>14</v>
      </c>
      <c r="C18" s="8">
        <f t="shared" si="1"/>
        <v>191</v>
      </c>
      <c r="D18" s="9">
        <v>30</v>
      </c>
      <c r="E18" s="9">
        <v>9</v>
      </c>
      <c r="F18" s="9">
        <v>52</v>
      </c>
      <c r="G18" s="9">
        <v>100</v>
      </c>
      <c r="H18" s="8">
        <f t="shared" si="2"/>
        <v>100</v>
      </c>
      <c r="I18" s="9">
        <v>100</v>
      </c>
      <c r="J18" s="3"/>
      <c r="K18" s="12"/>
    </row>
    <row r="19" spans="1:11" ht="19" customHeight="1">
      <c r="A19" s="2">
        <v>13</v>
      </c>
      <c r="B19" s="3" t="s">
        <v>15</v>
      </c>
      <c r="C19" s="8">
        <f t="shared" si="1"/>
        <v>215</v>
      </c>
      <c r="D19" s="9">
        <v>48</v>
      </c>
      <c r="E19" s="9"/>
      <c r="F19" s="9">
        <f>90-20-3</f>
        <v>67</v>
      </c>
      <c r="G19" s="9">
        <v>100</v>
      </c>
      <c r="H19" s="8">
        <f t="shared" si="2"/>
        <v>225</v>
      </c>
      <c r="I19" s="9">
        <v>100</v>
      </c>
      <c r="J19" s="3">
        <v>125</v>
      </c>
      <c r="K19" s="12"/>
    </row>
    <row r="20" spans="1:11" ht="19" customHeight="1">
      <c r="A20" s="2">
        <v>14</v>
      </c>
      <c r="B20" s="3" t="s">
        <v>16</v>
      </c>
      <c r="C20" s="8">
        <f t="shared" si="1"/>
        <v>266</v>
      </c>
      <c r="D20" s="9">
        <v>60</v>
      </c>
      <c r="E20" s="9">
        <v>18</v>
      </c>
      <c r="F20" s="9">
        <v>88</v>
      </c>
      <c r="G20" s="9">
        <v>100</v>
      </c>
      <c r="H20" s="8">
        <f t="shared" si="2"/>
        <v>100</v>
      </c>
      <c r="I20" s="9">
        <v>100</v>
      </c>
      <c r="J20" s="3"/>
      <c r="K20" s="12">
        <v>6000</v>
      </c>
    </row>
    <row r="21" spans="1:11" ht="19" customHeight="1">
      <c r="A21" s="2">
        <v>15</v>
      </c>
      <c r="B21" s="3" t="s">
        <v>17</v>
      </c>
      <c r="C21" s="8">
        <f t="shared" si="1"/>
        <v>306</v>
      </c>
      <c r="D21" s="9">
        <v>78</v>
      </c>
      <c r="E21" s="9">
        <v>42</v>
      </c>
      <c r="F21" s="9">
        <v>86</v>
      </c>
      <c r="G21" s="9">
        <v>100</v>
      </c>
      <c r="H21" s="8"/>
      <c r="I21" s="9"/>
      <c r="J21" s="3"/>
      <c r="K21" s="12"/>
    </row>
    <row r="22" spans="1:11" ht="19" customHeight="1">
      <c r="A22" s="2">
        <v>16</v>
      </c>
      <c r="B22" s="3" t="s">
        <v>18</v>
      </c>
      <c r="C22" s="8">
        <f t="shared" si="1"/>
        <v>167</v>
      </c>
      <c r="D22" s="9">
        <v>30</v>
      </c>
      <c r="E22" s="9"/>
      <c r="F22" s="9">
        <f>60-15-8</f>
        <v>37</v>
      </c>
      <c r="G22" s="9">
        <v>100</v>
      </c>
      <c r="H22" s="8"/>
      <c r="I22" s="9"/>
      <c r="J22" s="3"/>
      <c r="K22" s="12">
        <v>2400</v>
      </c>
    </row>
    <row r="23" spans="1:11" ht="19" customHeight="1">
      <c r="A23" s="2">
        <v>17</v>
      </c>
      <c r="B23" s="3" t="s">
        <v>19</v>
      </c>
      <c r="C23" s="8">
        <f t="shared" si="1"/>
        <v>227</v>
      </c>
      <c r="D23" s="9">
        <v>36</v>
      </c>
      <c r="E23" s="9">
        <v>9</v>
      </c>
      <c r="F23" s="9">
        <v>82</v>
      </c>
      <c r="G23" s="9">
        <v>100</v>
      </c>
      <c r="H23" s="8"/>
      <c r="I23" s="9"/>
      <c r="J23" s="3"/>
      <c r="K23" s="12"/>
    </row>
    <row r="24" spans="1:11" ht="19" customHeight="1">
      <c r="A24" s="2">
        <v>18</v>
      </c>
      <c r="B24" s="3" t="s">
        <v>20</v>
      </c>
      <c r="C24" s="8">
        <f t="shared" si="1"/>
        <v>179</v>
      </c>
      <c r="D24" s="9">
        <v>36</v>
      </c>
      <c r="E24" s="9"/>
      <c r="F24" s="9">
        <f>60-15-2</f>
        <v>43</v>
      </c>
      <c r="G24" s="9">
        <v>100</v>
      </c>
      <c r="H24" s="8">
        <f t="shared" si="2"/>
        <v>115</v>
      </c>
      <c r="I24" s="9">
        <v>40</v>
      </c>
      <c r="J24" s="3">
        <v>75</v>
      </c>
      <c r="K24" s="12">
        <v>6000</v>
      </c>
    </row>
    <row r="25" spans="1:11" ht="19" customHeight="1">
      <c r="A25" s="2">
        <v>19</v>
      </c>
      <c r="B25" s="3" t="s">
        <v>21</v>
      </c>
      <c r="C25" s="8">
        <f t="shared" si="1"/>
        <v>56</v>
      </c>
      <c r="D25" s="9">
        <v>30</v>
      </c>
      <c r="E25" s="9"/>
      <c r="F25" s="9">
        <v>26</v>
      </c>
      <c r="G25" s="9">
        <v>0</v>
      </c>
      <c r="H25" s="8"/>
      <c r="I25" s="9"/>
      <c r="J25" s="3"/>
      <c r="K25" s="12">
        <v>6000</v>
      </c>
    </row>
    <row r="26" spans="1:11" ht="19" customHeight="1">
      <c r="A26" s="2">
        <v>20</v>
      </c>
      <c r="B26" s="3" t="s">
        <v>22</v>
      </c>
      <c r="C26" s="8">
        <f t="shared" si="1"/>
        <v>124</v>
      </c>
      <c r="D26" s="9">
        <v>24</v>
      </c>
      <c r="E26" s="9"/>
      <c r="F26" s="9">
        <f>60-1-5-4</f>
        <v>50</v>
      </c>
      <c r="G26" s="9">
        <v>50</v>
      </c>
      <c r="H26" s="8">
        <f t="shared" si="2"/>
        <v>110</v>
      </c>
      <c r="I26" s="9">
        <v>60</v>
      </c>
      <c r="J26" s="3">
        <v>50</v>
      </c>
      <c r="K26" s="12"/>
    </row>
    <row r="27" spans="1:11" ht="19" customHeight="1">
      <c r="A27" s="2">
        <v>21</v>
      </c>
      <c r="B27" s="3" t="s">
        <v>23</v>
      </c>
      <c r="C27" s="8">
        <f t="shared" si="1"/>
        <v>93</v>
      </c>
      <c r="D27" s="9">
        <v>30</v>
      </c>
      <c r="E27" s="9"/>
      <c r="F27" s="9">
        <f>30-15-2</f>
        <v>13</v>
      </c>
      <c r="G27" s="9">
        <v>50</v>
      </c>
      <c r="H27" s="8">
        <f t="shared" si="2"/>
        <v>100</v>
      </c>
      <c r="I27" s="9">
        <v>100</v>
      </c>
      <c r="J27" s="3"/>
      <c r="K27" s="12">
        <v>6000</v>
      </c>
    </row>
    <row r="28" spans="1:11" ht="19" customHeight="1">
      <c r="A28" s="2">
        <v>22</v>
      </c>
      <c r="B28" s="3" t="s">
        <v>24</v>
      </c>
      <c r="C28" s="8">
        <f t="shared" si="1"/>
        <v>117</v>
      </c>
      <c r="D28" s="9">
        <v>24</v>
      </c>
      <c r="E28" s="9">
        <f>54-44</f>
        <v>10</v>
      </c>
      <c r="F28" s="9">
        <f>48-15</f>
        <v>33</v>
      </c>
      <c r="G28" s="9">
        <v>50</v>
      </c>
      <c r="H28" s="8">
        <f t="shared" si="2"/>
        <v>165</v>
      </c>
      <c r="I28" s="9">
        <v>40</v>
      </c>
      <c r="J28" s="3">
        <v>125</v>
      </c>
      <c r="K28" s="12"/>
    </row>
  </sheetData>
  <mergeCells count="11">
    <mergeCell ref="A6:B6"/>
    <mergeCell ref="A3:A5"/>
    <mergeCell ref="B3:B5"/>
    <mergeCell ref="C4:C5"/>
    <mergeCell ref="A1:K1"/>
    <mergeCell ref="K3:K5"/>
    <mergeCell ref="C3:G3"/>
    <mergeCell ref="D4:G4"/>
    <mergeCell ref="H4:H5"/>
    <mergeCell ref="H3:J3"/>
    <mergeCell ref="I4:J4"/>
  </mergeCells>
  <pageMargins left="0.7" right="0.2" top="0.25" bottom="0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3" sqref="M13"/>
    </sheetView>
  </sheetViews>
  <sheetFormatPr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phu luc kèm qđ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LNV</dc:creator>
  <cp:lastModifiedBy>LNV</cp:lastModifiedBy>
  <cp:lastPrinted>2021-01-27T09:10:27Z</cp:lastPrinted>
  <dcterms:created xsi:type="dcterms:W3CDTF">2020-11-17T06:59:44Z</dcterms:created>
  <dcterms:modified xsi:type="dcterms:W3CDTF">2021-01-28T01:07:55Z</dcterms:modified>
</cp:coreProperties>
</file>